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Eigener Dienstordner\rainer.wielinski\21.b - Wielinski\KfV\"/>
    </mc:Choice>
  </mc:AlternateContent>
  <xr:revisionPtr revIDLastSave="0" documentId="8_{FB29C72D-BDD8-4F6B-B75B-82070F486B5F}" xr6:coauthVersionLast="47" xr6:coauthVersionMax="47" xr10:uidLastSave="{00000000-0000-0000-0000-000000000000}"/>
  <bookViews>
    <workbookView xWindow="28680" yWindow="330" windowWidth="25440" windowHeight="15540" xr2:uid="{7778996F-3780-4ED9-93F1-6CC9D7A5AE2F}"/>
  </bookViews>
  <sheets>
    <sheet name="2025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1" l="1"/>
  <c r="G35" i="1"/>
  <c r="G34" i="1"/>
  <c r="G33" i="1"/>
  <c r="G37" i="1" s="1"/>
  <c r="C27" i="1" s="1"/>
  <c r="G30" i="1"/>
  <c r="B27" i="1"/>
  <c r="B23" i="1"/>
  <c r="B26" i="1" s="1"/>
  <c r="B28" i="1" s="1"/>
  <c r="C11" i="1"/>
  <c r="C23" i="1" s="1"/>
  <c r="C26" i="1" s="1"/>
  <c r="C28" i="1" l="1"/>
</calcChain>
</file>

<file path=xl/sharedStrings.xml><?xml version="1.0" encoding="utf-8"?>
<sst xmlns="http://schemas.openxmlformats.org/spreadsheetml/2006/main" count="67" uniqueCount="58">
  <si>
    <t>Jahresabschluss 2025</t>
  </si>
  <si>
    <t>KFV Fussball Börde</t>
  </si>
  <si>
    <t>Einnahmen</t>
  </si>
  <si>
    <t>Ausgaben</t>
  </si>
  <si>
    <t>KFV Börde</t>
  </si>
  <si>
    <t>FSA</t>
  </si>
  <si>
    <t>Name</t>
  </si>
  <si>
    <t>Plan 2025</t>
  </si>
  <si>
    <t>Ist 31.12.</t>
  </si>
  <si>
    <t xml:space="preserve">Mannschaftsbeitrag </t>
  </si>
  <si>
    <t>Pokalendspiele</t>
  </si>
  <si>
    <t>Gebühren Ordnungsstrafen</t>
  </si>
  <si>
    <t xml:space="preserve">SR-Beobachtungen </t>
  </si>
  <si>
    <t>Gebühren Sportgerichte</t>
  </si>
  <si>
    <t>Fehlansetzung SR</t>
  </si>
  <si>
    <t>Nichterfüllung SR-Soll</t>
  </si>
  <si>
    <t>Sportgericht</t>
  </si>
  <si>
    <t>Startgeld HLM,HKM,Jugendpiele</t>
  </si>
  <si>
    <t>Raummiete</t>
  </si>
  <si>
    <t>Gebühr Berufung KSG</t>
  </si>
  <si>
    <t>Weiterbildung/Lehrmaterialien</t>
  </si>
  <si>
    <t>Spielverlegungsgebühr</t>
  </si>
  <si>
    <t>Sportstättennutzung/Hallenmiete</t>
  </si>
  <si>
    <t>Lehrgangsgebühr/Weiterbildung</t>
  </si>
  <si>
    <t>Ehrungen, Urkunden, Medaillen</t>
  </si>
  <si>
    <t>Einnahmen aus Trikotwerbung</t>
  </si>
  <si>
    <t>Medizinische Absicherung</t>
  </si>
  <si>
    <t>Spenden</t>
  </si>
  <si>
    <t>Tag des Mädchenfussballs</t>
  </si>
  <si>
    <t>Bearb.-gebühr SR-Ausweise</t>
  </si>
  <si>
    <t>Verpflegung, Übernachtung</t>
  </si>
  <si>
    <t>Eigenanteil Kfz-Versicherung</t>
  </si>
  <si>
    <t>SR-Pool</t>
  </si>
  <si>
    <t xml:space="preserve">Eintrittsgelder </t>
  </si>
  <si>
    <t>Entschädigung Kampfgericht</t>
  </si>
  <si>
    <t>Entschädigung SR</t>
  </si>
  <si>
    <t>Sonstiges (Entnahme aus Rücklage etc.)</t>
  </si>
  <si>
    <t>Bewirtungskosten/Verpflegung</t>
  </si>
  <si>
    <t>Mahngebühr</t>
  </si>
  <si>
    <t>Versicherungen</t>
  </si>
  <si>
    <t>Gesamt</t>
  </si>
  <si>
    <t>Sonstige Organisationskosten</t>
  </si>
  <si>
    <t>Ausgaben DFB-Regelhefte</t>
  </si>
  <si>
    <t xml:space="preserve">Plan </t>
  </si>
  <si>
    <t>Ist KFV</t>
  </si>
  <si>
    <t>Bekleidung/Sportmaterialien</t>
  </si>
  <si>
    <t>Kosten f. Sicherheit, Security</t>
  </si>
  <si>
    <t>Reperatur und Instandhaltung</t>
  </si>
  <si>
    <r>
      <rPr>
        <sz val="11"/>
        <color rgb="FF0070C0"/>
        <rFont val="Calibri"/>
        <family val="2"/>
      </rPr>
      <t>Gewinn</t>
    </r>
    <r>
      <rPr>
        <sz val="11"/>
        <color theme="1"/>
        <rFont val="Calibri"/>
        <family val="2"/>
        <scheme val="minor"/>
      </rPr>
      <t xml:space="preserve"> (+) /</t>
    </r>
    <r>
      <rPr>
        <sz val="11"/>
        <color rgb="FFFF0000"/>
        <rFont val="Calibri"/>
        <family val="2"/>
      </rPr>
      <t xml:space="preserve"> Verlust</t>
    </r>
    <r>
      <rPr>
        <sz val="11"/>
        <color theme="1"/>
        <rFont val="Calibri"/>
        <family val="2"/>
        <scheme val="minor"/>
      </rPr>
      <t xml:space="preserve"> (-)</t>
    </r>
  </si>
  <si>
    <t>Auslagenersatz</t>
  </si>
  <si>
    <t xml:space="preserve">Ehrenamtsveranstaltung </t>
  </si>
  <si>
    <t>Sonstige Kosten/Aufwendungen</t>
  </si>
  <si>
    <t>Zuschüsse an Vereine</t>
  </si>
  <si>
    <t>Werbekosten</t>
  </si>
  <si>
    <t>Ehrungen und Jubiläen/Geschenk</t>
  </si>
  <si>
    <t>Fahrtkostenersattung</t>
  </si>
  <si>
    <t>Büromaterial/Porto/Kopien/Interne</t>
  </si>
  <si>
    <t>Nebenkosten der Buchführung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</si>
</sst>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\-??\ _€_-;_-@_-"/>
  </numFmts>
  <fonts count="14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9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sz val="9"/>
      <color rgb="FFFF0000"/>
      <name val="Calibri"/>
      <family val="2"/>
      <charset val="1"/>
    </font>
    <font>
      <b/>
      <sz val="10"/>
      <color rgb="FFFF0000"/>
      <name val="Calibri"/>
      <family val="2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5E0B4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D6DCE5"/>
        <bgColor rgb="FFD9D9D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3" fillId="0" borderId="0" xfId="0" applyFont="1"/>
    <xf numFmtId="0" fontId="2" fillId="2" borderId="1" xfId="0" applyFont="1" applyFill="1" applyBorder="1"/>
    <xf numFmtId="164" fontId="4" fillId="2" borderId="1" xfId="0" applyNumberFormat="1" applyFont="1" applyFill="1" applyBorder="1"/>
    <xf numFmtId="164" fontId="4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164" fontId="2" fillId="3" borderId="1" xfId="0" applyNumberFormat="1" applyFont="1" applyFill="1" applyBorder="1"/>
    <xf numFmtId="164" fontId="5" fillId="0" borderId="1" xfId="0" applyNumberFormat="1" applyFont="1" applyBorder="1"/>
    <xf numFmtId="0" fontId="6" fillId="0" borderId="0" xfId="0" applyFont="1"/>
    <xf numFmtId="164" fontId="5" fillId="3" borderId="1" xfId="0" applyNumberFormat="1" applyFont="1" applyFill="1" applyBorder="1"/>
    <xf numFmtId="49" fontId="2" fillId="0" borderId="1" xfId="0" applyNumberFormat="1" applyFont="1" applyBorder="1" applyAlignment="1">
      <alignment horizontal="left"/>
    </xf>
    <xf numFmtId="164" fontId="6" fillId="0" borderId="0" xfId="0" applyNumberFormat="1" applyFont="1"/>
    <xf numFmtId="164" fontId="2" fillId="0" borderId="1" xfId="0" applyNumberFormat="1" applyFont="1" applyBorder="1"/>
    <xf numFmtId="49" fontId="4" fillId="4" borderId="1" xfId="0" applyNumberFormat="1" applyFont="1" applyFill="1" applyBorder="1"/>
    <xf numFmtId="164" fontId="4" fillId="4" borderId="1" xfId="0" applyNumberFormat="1" applyFont="1" applyFill="1" applyBorder="1"/>
    <xf numFmtId="0" fontId="6" fillId="0" borderId="2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0" fontId="0" fillId="0" borderId="6" xfId="0" applyBorder="1"/>
    <xf numFmtId="164" fontId="2" fillId="0" borderId="7" xfId="0" applyNumberFormat="1" applyFont="1" applyBorder="1"/>
    <xf numFmtId="49" fontId="2" fillId="0" borderId="8" xfId="0" applyNumberFormat="1" applyFont="1" applyBorder="1" applyAlignment="1">
      <alignment horizontal="left"/>
    </xf>
    <xf numFmtId="164" fontId="2" fillId="3" borderId="8" xfId="0" applyNumberFormat="1" applyFont="1" applyFill="1" applyBorder="1"/>
    <xf numFmtId="0" fontId="7" fillId="0" borderId="0" xfId="0" applyFont="1"/>
    <xf numFmtId="164" fontId="10" fillId="0" borderId="0" xfId="0" applyNumberFormat="1" applyFont="1"/>
    <xf numFmtId="164" fontId="11" fillId="0" borderId="0" xfId="0" applyNumberFormat="1" applyFont="1"/>
    <xf numFmtId="164" fontId="0" fillId="0" borderId="0" xfId="0" applyNumberFormat="1"/>
    <xf numFmtId="0" fontId="12" fillId="0" borderId="0" xfId="0" applyFont="1"/>
    <xf numFmtId="0" fontId="2" fillId="0" borderId="0" xfId="0" applyFont="1"/>
    <xf numFmtId="164" fontId="5" fillId="0" borderId="8" xfId="0" applyNumberFormat="1" applyFont="1" applyBorder="1"/>
    <xf numFmtId="0" fontId="1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BA517-96AA-443D-A1DA-30B865700BF4}">
  <dimension ref="A2:G37"/>
  <sheetViews>
    <sheetView tabSelected="1" topLeftCell="A4" workbookViewId="0">
      <selection activeCell="A31" sqref="A31"/>
    </sheetView>
  </sheetViews>
  <sheetFormatPr baseColWidth="10" defaultRowHeight="15" x14ac:dyDescent="0.25"/>
  <cols>
    <col min="1" max="1" width="27.7109375" customWidth="1"/>
    <col min="5" max="5" width="27.140625" customWidth="1"/>
  </cols>
  <sheetData>
    <row r="2" spans="1:7" ht="21" x14ac:dyDescent="0.35">
      <c r="A2" s="1" t="s">
        <v>0</v>
      </c>
      <c r="B2" s="2"/>
      <c r="C2" s="2"/>
      <c r="E2" s="1" t="s">
        <v>1</v>
      </c>
      <c r="F2" s="2"/>
    </row>
    <row r="3" spans="1:7" ht="18.75" x14ac:dyDescent="0.3">
      <c r="A3" s="3" t="s">
        <v>2</v>
      </c>
      <c r="B3" s="2"/>
      <c r="C3" s="2"/>
      <c r="E3" s="3" t="s">
        <v>3</v>
      </c>
      <c r="F3" s="2"/>
    </row>
    <row r="4" spans="1:7" ht="18.75" x14ac:dyDescent="0.3">
      <c r="A4" s="3"/>
      <c r="B4" s="2"/>
      <c r="C4" s="2"/>
      <c r="F4" s="2"/>
    </row>
    <row r="5" spans="1:7" x14ac:dyDescent="0.25">
      <c r="A5" s="4"/>
      <c r="B5" s="5" t="s">
        <v>4</v>
      </c>
      <c r="C5" s="6" t="s">
        <v>5</v>
      </c>
      <c r="E5" s="4"/>
      <c r="F5" s="5" t="s">
        <v>4</v>
      </c>
      <c r="G5" s="6" t="s">
        <v>5</v>
      </c>
    </row>
    <row r="6" spans="1:7" x14ac:dyDescent="0.25">
      <c r="A6" s="7" t="s">
        <v>6</v>
      </c>
      <c r="B6" s="8" t="s">
        <v>7</v>
      </c>
      <c r="C6" s="9" t="s">
        <v>8</v>
      </c>
      <c r="E6" s="7" t="s">
        <v>6</v>
      </c>
      <c r="F6" s="8" t="s">
        <v>7</v>
      </c>
      <c r="G6" s="9" t="s">
        <v>8</v>
      </c>
    </row>
    <row r="7" spans="1:7" x14ac:dyDescent="0.25">
      <c r="A7" s="10" t="s">
        <v>9</v>
      </c>
      <c r="B7" s="11">
        <v>12500</v>
      </c>
      <c r="C7" s="12">
        <v>13850</v>
      </c>
      <c r="D7" s="13"/>
      <c r="E7" s="10" t="s">
        <v>10</v>
      </c>
      <c r="F7" s="11">
        <v>2500</v>
      </c>
      <c r="G7" s="14">
        <v>3423.77</v>
      </c>
    </row>
    <row r="8" spans="1:7" x14ac:dyDescent="0.25">
      <c r="A8" s="10" t="s">
        <v>11</v>
      </c>
      <c r="B8" s="11">
        <v>1000</v>
      </c>
      <c r="C8" s="12">
        <v>940</v>
      </c>
      <c r="D8" s="13"/>
      <c r="E8" s="10" t="s">
        <v>12</v>
      </c>
      <c r="F8" s="11">
        <v>2000</v>
      </c>
      <c r="G8" s="12">
        <v>1606</v>
      </c>
    </row>
    <row r="9" spans="1:7" x14ac:dyDescent="0.25">
      <c r="A9" s="10" t="s">
        <v>13</v>
      </c>
      <c r="B9" s="11">
        <v>15000</v>
      </c>
      <c r="C9" s="12">
        <v>18102.3</v>
      </c>
      <c r="D9" s="13"/>
      <c r="E9" s="10" t="s">
        <v>14</v>
      </c>
      <c r="F9" s="11">
        <v>0</v>
      </c>
      <c r="G9" s="12">
        <v>0</v>
      </c>
    </row>
    <row r="10" spans="1:7" x14ac:dyDescent="0.25">
      <c r="A10" s="10" t="s">
        <v>15</v>
      </c>
      <c r="B10" s="11">
        <v>10000</v>
      </c>
      <c r="C10" s="12">
        <v>21460</v>
      </c>
      <c r="D10" s="13"/>
      <c r="E10" s="10" t="s">
        <v>16</v>
      </c>
      <c r="F10" s="11">
        <v>3500</v>
      </c>
      <c r="G10" s="12">
        <v>3650</v>
      </c>
    </row>
    <row r="11" spans="1:7" x14ac:dyDescent="0.25">
      <c r="A11" s="10" t="s">
        <v>17</v>
      </c>
      <c r="B11" s="11">
        <v>2500</v>
      </c>
      <c r="C11" s="12">
        <f>1880+3550</f>
        <v>5430</v>
      </c>
      <c r="D11" s="13"/>
      <c r="E11" s="10" t="s">
        <v>18</v>
      </c>
      <c r="F11" s="11">
        <v>50</v>
      </c>
      <c r="G11" s="12">
        <v>110</v>
      </c>
    </row>
    <row r="12" spans="1:7" x14ac:dyDescent="0.25">
      <c r="A12" s="10" t="s">
        <v>19</v>
      </c>
      <c r="B12" s="11">
        <v>200</v>
      </c>
      <c r="C12" s="12">
        <v>100</v>
      </c>
      <c r="D12" s="13"/>
      <c r="E12" s="10" t="s">
        <v>20</v>
      </c>
      <c r="F12" s="11">
        <v>250</v>
      </c>
      <c r="G12" s="12">
        <v>490</v>
      </c>
    </row>
    <row r="13" spans="1:7" x14ac:dyDescent="0.25">
      <c r="A13" s="10" t="s">
        <v>21</v>
      </c>
      <c r="B13" s="11">
        <v>90</v>
      </c>
      <c r="C13" s="12">
        <v>60</v>
      </c>
      <c r="D13" s="13"/>
      <c r="E13" s="10" t="s">
        <v>22</v>
      </c>
      <c r="F13" s="11">
        <v>2000</v>
      </c>
      <c r="G13" s="12">
        <v>50</v>
      </c>
    </row>
    <row r="14" spans="1:7" x14ac:dyDescent="0.25">
      <c r="A14" s="10" t="s">
        <v>23</v>
      </c>
      <c r="B14" s="11">
        <v>0</v>
      </c>
      <c r="C14" s="12"/>
      <c r="D14" s="13"/>
      <c r="E14" s="10" t="s">
        <v>24</v>
      </c>
      <c r="F14" s="11">
        <v>1000</v>
      </c>
      <c r="G14" s="12">
        <v>0</v>
      </c>
    </row>
    <row r="15" spans="1:7" x14ac:dyDescent="0.25">
      <c r="A15" s="10" t="s">
        <v>25</v>
      </c>
      <c r="B15" s="11">
        <v>1700</v>
      </c>
      <c r="C15" s="12">
        <v>3175</v>
      </c>
      <c r="D15" s="13"/>
      <c r="E15" s="15" t="s">
        <v>26</v>
      </c>
      <c r="F15" s="11">
        <v>120</v>
      </c>
      <c r="G15" s="12">
        <v>60</v>
      </c>
    </row>
    <row r="16" spans="1:7" x14ac:dyDescent="0.25">
      <c r="A16" s="10" t="s">
        <v>27</v>
      </c>
      <c r="B16" s="11">
        <v>1000</v>
      </c>
      <c r="C16" s="12">
        <v>5050</v>
      </c>
      <c r="D16" s="13"/>
      <c r="E16" s="10" t="s">
        <v>28</v>
      </c>
      <c r="F16" s="11">
        <v>0</v>
      </c>
      <c r="G16" s="12">
        <v>0</v>
      </c>
    </row>
    <row r="17" spans="1:7" x14ac:dyDescent="0.25">
      <c r="A17" s="10" t="s">
        <v>29</v>
      </c>
      <c r="B17" s="11">
        <v>0</v>
      </c>
      <c r="C17" s="12">
        <v>0</v>
      </c>
      <c r="D17" s="13"/>
      <c r="E17" s="10" t="s">
        <v>30</v>
      </c>
      <c r="F17" s="11">
        <v>2500</v>
      </c>
      <c r="G17" s="12">
        <v>5575.85</v>
      </c>
    </row>
    <row r="18" spans="1:7" x14ac:dyDescent="0.25">
      <c r="A18" s="10" t="s">
        <v>31</v>
      </c>
      <c r="B18" s="11">
        <v>0</v>
      </c>
      <c r="C18" s="12">
        <v>0</v>
      </c>
      <c r="D18" s="13"/>
      <c r="E18" s="10" t="s">
        <v>32</v>
      </c>
      <c r="F18" s="11">
        <v>0</v>
      </c>
      <c r="G18" s="12">
        <v>0</v>
      </c>
    </row>
    <row r="19" spans="1:7" x14ac:dyDescent="0.25">
      <c r="A19" s="10" t="s">
        <v>33</v>
      </c>
      <c r="B19" s="11">
        <v>2500</v>
      </c>
      <c r="C19" s="12">
        <v>2585.7199999999998</v>
      </c>
      <c r="D19" s="13"/>
      <c r="E19" s="10" t="s">
        <v>34</v>
      </c>
      <c r="F19" s="11">
        <v>2500</v>
      </c>
      <c r="G19" s="12">
        <v>3780</v>
      </c>
    </row>
    <row r="20" spans="1:7" x14ac:dyDescent="0.25">
      <c r="A20" s="10" t="s">
        <v>32</v>
      </c>
      <c r="B20" s="11">
        <v>50</v>
      </c>
      <c r="C20" s="12">
        <v>0.04</v>
      </c>
      <c r="D20" s="16"/>
      <c r="E20" s="10" t="s">
        <v>35</v>
      </c>
      <c r="F20" s="11">
        <v>3500</v>
      </c>
      <c r="G20" s="12">
        <v>4515.7</v>
      </c>
    </row>
    <row r="21" spans="1:7" x14ac:dyDescent="0.25">
      <c r="A21" s="10" t="s">
        <v>36</v>
      </c>
      <c r="B21" s="11">
        <v>31480</v>
      </c>
      <c r="C21" s="17">
        <v>0</v>
      </c>
      <c r="D21" s="13"/>
      <c r="E21" s="10" t="s">
        <v>37</v>
      </c>
      <c r="F21" s="11">
        <v>2500</v>
      </c>
      <c r="G21" s="12">
        <v>0</v>
      </c>
    </row>
    <row r="22" spans="1:7" x14ac:dyDescent="0.25">
      <c r="A22" s="10" t="s">
        <v>38</v>
      </c>
      <c r="B22" s="11">
        <v>0</v>
      </c>
      <c r="C22" s="17">
        <v>121</v>
      </c>
      <c r="D22" s="13"/>
      <c r="E22" s="15" t="s">
        <v>39</v>
      </c>
      <c r="F22" s="11">
        <v>0</v>
      </c>
      <c r="G22" s="12">
        <v>0</v>
      </c>
    </row>
    <row r="23" spans="1:7" x14ac:dyDescent="0.25">
      <c r="A23" s="18" t="s">
        <v>40</v>
      </c>
      <c r="B23" s="19">
        <f>SUM(B7:B22)</f>
        <v>78020</v>
      </c>
      <c r="C23" s="19">
        <f>SUM(C7:C22)</f>
        <v>70874.06</v>
      </c>
      <c r="D23" s="13"/>
      <c r="E23" s="15" t="s">
        <v>41</v>
      </c>
      <c r="F23" s="11">
        <v>1500</v>
      </c>
      <c r="G23" s="12">
        <v>980</v>
      </c>
    </row>
    <row r="24" spans="1:7" ht="15.75" thickBot="1" x14ac:dyDescent="0.3">
      <c r="A24" s="13"/>
      <c r="B24" s="13"/>
      <c r="C24" s="13"/>
      <c r="E24" s="15" t="s">
        <v>42</v>
      </c>
      <c r="F24" s="11">
        <v>0</v>
      </c>
      <c r="G24" s="12">
        <v>0</v>
      </c>
    </row>
    <row r="25" spans="1:7" ht="15.75" thickBot="1" x14ac:dyDescent="0.3">
      <c r="A25" s="20"/>
      <c r="B25" s="21" t="s">
        <v>43</v>
      </c>
      <c r="C25" s="21" t="s">
        <v>44</v>
      </c>
      <c r="E25" s="15" t="s">
        <v>45</v>
      </c>
      <c r="F25" s="11">
        <v>2500</v>
      </c>
      <c r="G25" s="12">
        <v>4318.49</v>
      </c>
    </row>
    <row r="26" spans="1:7" x14ac:dyDescent="0.25">
      <c r="A26" s="22" t="s">
        <v>2</v>
      </c>
      <c r="B26" s="23">
        <f>B23</f>
        <v>78020</v>
      </c>
      <c r="C26" s="24">
        <f>C23</f>
        <v>70874.06</v>
      </c>
      <c r="E26" s="10" t="s">
        <v>46</v>
      </c>
      <c r="F26" s="11">
        <v>1000</v>
      </c>
      <c r="G26" s="12">
        <v>110</v>
      </c>
    </row>
    <row r="27" spans="1:7" ht="15.75" thickBot="1" x14ac:dyDescent="0.3">
      <c r="A27" s="25" t="s">
        <v>3</v>
      </c>
      <c r="B27" s="26">
        <f>F37</f>
        <v>78020</v>
      </c>
      <c r="C27" s="26">
        <f>G37</f>
        <v>75584.350000000006</v>
      </c>
      <c r="E27" s="27" t="s">
        <v>47</v>
      </c>
      <c r="F27" s="28">
        <v>100</v>
      </c>
      <c r="G27" s="12"/>
    </row>
    <row r="28" spans="1:7" x14ac:dyDescent="0.25">
      <c r="A28" s="29" t="s">
        <v>48</v>
      </c>
      <c r="B28" s="30">
        <f>B26-B27</f>
        <v>0</v>
      </c>
      <c r="C28" s="31">
        <f>C26-C27</f>
        <v>-4710.2900000000081</v>
      </c>
      <c r="E28" s="15" t="s">
        <v>49</v>
      </c>
      <c r="F28" s="11">
        <v>22000</v>
      </c>
      <c r="G28" s="12">
        <v>22955</v>
      </c>
    </row>
    <row r="29" spans="1:7" x14ac:dyDescent="0.25">
      <c r="B29" s="32"/>
      <c r="C29" s="32"/>
      <c r="E29" s="15" t="s">
        <v>50</v>
      </c>
      <c r="F29" s="11">
        <v>3000</v>
      </c>
      <c r="G29" s="12">
        <v>0</v>
      </c>
    </row>
    <row r="30" spans="1:7" x14ac:dyDescent="0.25">
      <c r="A30" s="33"/>
      <c r="B30" s="32"/>
      <c r="C30" s="32"/>
      <c r="D30" s="34"/>
      <c r="E30" s="15" t="s">
        <v>51</v>
      </c>
      <c r="F30" s="11">
        <v>550</v>
      </c>
      <c r="G30" s="12">
        <f>150+546.71</f>
        <v>696.71</v>
      </c>
    </row>
    <row r="31" spans="1:7" x14ac:dyDescent="0.25">
      <c r="A31" s="33"/>
      <c r="B31" s="32"/>
      <c r="C31" s="32"/>
      <c r="D31" s="34"/>
      <c r="E31" s="15" t="s">
        <v>52</v>
      </c>
      <c r="F31" s="11">
        <v>11600</v>
      </c>
      <c r="G31" s="35">
        <v>7670</v>
      </c>
    </row>
    <row r="32" spans="1:7" x14ac:dyDescent="0.25">
      <c r="A32" s="36"/>
      <c r="B32" s="32"/>
      <c r="C32" s="32"/>
      <c r="D32" s="34"/>
      <c r="E32" s="10" t="s">
        <v>53</v>
      </c>
      <c r="F32" s="11">
        <v>1500</v>
      </c>
      <c r="G32" s="12">
        <v>1235.31</v>
      </c>
    </row>
    <row r="33" spans="2:7" x14ac:dyDescent="0.25">
      <c r="B33" s="32"/>
      <c r="C33" s="32"/>
      <c r="D33" s="34"/>
      <c r="E33" s="15" t="s">
        <v>54</v>
      </c>
      <c r="F33" s="11">
        <v>3250</v>
      </c>
      <c r="G33" s="12">
        <f>4278.86+58.8+417.3</f>
        <v>4754.96</v>
      </c>
    </row>
    <row r="34" spans="2:7" x14ac:dyDescent="0.25">
      <c r="B34" s="32"/>
      <c r="C34" s="32"/>
      <c r="D34" s="34"/>
      <c r="E34" s="10" t="s">
        <v>55</v>
      </c>
      <c r="F34" s="11">
        <v>8000</v>
      </c>
      <c r="G34" s="12">
        <f>7407.24+1358.6</f>
        <v>8765.84</v>
      </c>
    </row>
    <row r="35" spans="2:7" x14ac:dyDescent="0.25">
      <c r="B35" s="32"/>
      <c r="C35" s="32"/>
      <c r="D35" s="34"/>
      <c r="E35" s="10" t="s">
        <v>56</v>
      </c>
      <c r="F35" s="11">
        <v>350</v>
      </c>
      <c r="G35" s="12">
        <f>120+566.37</f>
        <v>686.37</v>
      </c>
    </row>
    <row r="36" spans="2:7" x14ac:dyDescent="0.25">
      <c r="B36" s="32"/>
      <c r="C36" s="32"/>
      <c r="D36" s="34"/>
      <c r="E36" s="10" t="s">
        <v>57</v>
      </c>
      <c r="F36" s="11">
        <v>250</v>
      </c>
      <c r="G36" s="12">
        <v>150.35</v>
      </c>
    </row>
    <row r="37" spans="2:7" x14ac:dyDescent="0.25">
      <c r="B37" s="32"/>
      <c r="C37" s="32"/>
      <c r="D37" s="34"/>
      <c r="E37" s="18" t="s">
        <v>40</v>
      </c>
      <c r="F37" s="19">
        <f>SUM(F7:F36)</f>
        <v>78020</v>
      </c>
      <c r="G37" s="19">
        <f>SUM(G7:G36)</f>
        <v>75584.350000000006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Wielinski, Rainer</dc:creator>
  <cp:lastModifiedBy>Wielinski, Rainer</cp:lastModifiedBy>
  <dcterms:created xsi:type="dcterms:W3CDTF">2026-05-01T12:18:44Z</dcterms:created>
  <dcterms:modified xsi:type="dcterms:W3CDTF">2026-05-01T12:19:40Z</dcterms:modified>
</cp:coreProperties>
</file>